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Blad1" sheetId="1" r:id="rId1"/>
    <sheet name="Blad2" sheetId="2" r:id="rId2"/>
    <sheet name="Blad3" sheetId="3" r:id="rId3"/>
  </sheets>
  <definedNames>
    <definedName name="_xlfn._FV" hidden="1">#NAME?</definedName>
    <definedName name="_xlnm.Print_Area" localSheetId="0">'Blad1'!$A$1:$S$31</definedName>
  </definedNames>
  <calcPr fullCalcOnLoad="1"/>
</workbook>
</file>

<file path=xl/comments1.xml><?xml version="1.0" encoding="utf-8"?>
<comments xmlns="http://schemas.openxmlformats.org/spreadsheetml/2006/main">
  <authors>
    <author>W Lorx</author>
  </authors>
  <commentList>
    <comment ref="H1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AFGELAST</t>
        </r>
      </text>
    </comment>
    <comment ref="K11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29-11</t>
        </r>
      </text>
    </comment>
    <comment ref="K5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29-11</t>
        </r>
      </text>
    </comment>
    <comment ref="L28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NAAR
WEEK14</t>
        </r>
      </text>
    </comment>
    <comment ref="L22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NAAR
WEEK 14</t>
        </r>
      </text>
    </comment>
    <comment ref="O25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WEEK 14</t>
        </r>
      </text>
    </comment>
    <comment ref="O30" authorId="0">
      <text>
        <r>
          <rPr>
            <b/>
            <sz val="9"/>
            <rFont val="Tahoma"/>
            <family val="2"/>
          </rPr>
          <t>W Lorx:</t>
        </r>
        <r>
          <rPr>
            <sz val="9"/>
            <rFont val="Tahoma"/>
            <family val="2"/>
          </rPr>
          <t xml:space="preserve">
UITGESTELD WEEK 14</t>
        </r>
      </text>
    </comment>
  </commentList>
</comments>
</file>

<file path=xl/sharedStrings.xml><?xml version="1.0" encoding="utf-8"?>
<sst xmlns="http://schemas.openxmlformats.org/spreadsheetml/2006/main" count="67" uniqueCount="45">
  <si>
    <t>Plaats</t>
  </si>
  <si>
    <t>Team</t>
  </si>
  <si>
    <t>Wedstr</t>
  </si>
  <si>
    <t>Wk40</t>
  </si>
  <si>
    <t>Wk41</t>
  </si>
  <si>
    <t>Wk42</t>
  </si>
  <si>
    <t>Wk43</t>
  </si>
  <si>
    <t>Wk44</t>
  </si>
  <si>
    <t>Wk45</t>
  </si>
  <si>
    <t xml:space="preserve"> </t>
  </si>
  <si>
    <t>Totaal</t>
  </si>
  <si>
    <t>Proc</t>
  </si>
  <si>
    <t>2e helft van de competitie.</t>
  </si>
  <si>
    <t>Sub t</t>
  </si>
  <si>
    <t>Wk3</t>
  </si>
  <si>
    <t>Wk5</t>
  </si>
  <si>
    <t>Wk6</t>
  </si>
  <si>
    <t>Wk9</t>
  </si>
  <si>
    <t>Wk10</t>
  </si>
  <si>
    <t>Wk11</t>
  </si>
  <si>
    <t>Wk37</t>
  </si>
  <si>
    <t>Wk46</t>
  </si>
  <si>
    <t>Wk38</t>
  </si>
  <si>
    <t>WK39</t>
  </si>
  <si>
    <t>Wk47</t>
  </si>
  <si>
    <t>Wk2</t>
  </si>
  <si>
    <t>Kemkenshof</t>
  </si>
  <si>
    <t>ODS 2</t>
  </si>
  <si>
    <t>Astimarakis 1</t>
  </si>
  <si>
    <t>Astimarakis 2</t>
  </si>
  <si>
    <t>ODS 1</t>
  </si>
  <si>
    <t>Uniek</t>
  </si>
  <si>
    <t>De Greffel 1</t>
  </si>
  <si>
    <t>De Greffel 2</t>
  </si>
  <si>
    <t>Stadsplein</t>
  </si>
  <si>
    <t>Ons Genoegen</t>
  </si>
  <si>
    <t>UITGESTELD</t>
  </si>
  <si>
    <t>Wk48</t>
  </si>
  <si>
    <t>Wk12</t>
  </si>
  <si>
    <t>De Vriendschap</t>
  </si>
  <si>
    <t>Wk4</t>
  </si>
  <si>
    <t>Wk13</t>
  </si>
  <si>
    <t>De Treffers</t>
  </si>
  <si>
    <t>Wk8</t>
  </si>
  <si>
    <t>Eindstand seizoen 2023-2024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</si>
</sst>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4" fontId="47" fillId="0" borderId="20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V24" sqref="V24"/>
    </sheetView>
  </sheetViews>
  <sheetFormatPr defaultColWidth="9.140625" defaultRowHeight="15"/>
  <cols>
    <col min="1" max="1" width="6.28125" style="0" bestFit="1" customWidth="1"/>
    <col min="2" max="2" width="15.140625" style="0" customWidth="1"/>
    <col min="3" max="3" width="6.8515625" style="0" customWidth="1"/>
    <col min="4" max="4" width="5.8515625" style="0" customWidth="1"/>
    <col min="5" max="9" width="5.7109375" style="0" customWidth="1"/>
    <col min="10" max="10" width="6.00390625" style="0" customWidth="1"/>
    <col min="11" max="15" width="5.7109375" style="0" customWidth="1"/>
    <col min="16" max="17" width="5.7109375" style="0" hidden="1" customWidth="1"/>
    <col min="18" max="18" width="6.00390625" style="0" customWidth="1"/>
    <col min="19" max="19" width="8.421875" style="0" customWidth="1"/>
  </cols>
  <sheetData>
    <row r="1" spans="1:14" ht="21.75" thickBot="1">
      <c r="A1" s="43" t="s">
        <v>44</v>
      </c>
      <c r="B1" s="43"/>
      <c r="C1" s="43"/>
      <c r="D1" s="43"/>
      <c r="E1" s="43"/>
      <c r="H1" s="37" t="s">
        <v>36</v>
      </c>
      <c r="I1" s="38"/>
      <c r="J1" s="39"/>
      <c r="L1" s="40">
        <f ca="1">TODAY()</f>
        <v>45393</v>
      </c>
      <c r="M1" s="41"/>
      <c r="N1" s="42"/>
    </row>
    <row r="3" spans="1:19" ht="15">
      <c r="A3" s="1" t="s">
        <v>0</v>
      </c>
      <c r="B3" s="2" t="s">
        <v>1</v>
      </c>
      <c r="C3" s="1" t="s">
        <v>2</v>
      </c>
      <c r="D3" s="1" t="s">
        <v>20</v>
      </c>
      <c r="E3" s="1" t="s">
        <v>22</v>
      </c>
      <c r="F3" s="1" t="s">
        <v>23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21</v>
      </c>
      <c r="N3" s="1" t="s">
        <v>24</v>
      </c>
      <c r="O3" s="1" t="s">
        <v>37</v>
      </c>
      <c r="P3" s="1" t="s">
        <v>9</v>
      </c>
      <c r="Q3" s="1" t="s">
        <v>9</v>
      </c>
      <c r="R3" s="1" t="s">
        <v>10</v>
      </c>
      <c r="S3" s="1" t="s">
        <v>11</v>
      </c>
    </row>
    <row r="4" spans="1:19" ht="15">
      <c r="A4" s="1">
        <v>1</v>
      </c>
      <c r="B4" s="1" t="s">
        <v>30</v>
      </c>
      <c r="C4" s="1">
        <f aca="true" t="shared" si="0" ref="C4:C15">SUM(12,-(COUNTIF(D4:O4,"")))</f>
        <v>11</v>
      </c>
      <c r="D4" s="12">
        <v>38.7</v>
      </c>
      <c r="E4" s="12">
        <v>40</v>
      </c>
      <c r="F4" s="12">
        <v>37.5</v>
      </c>
      <c r="G4" s="12">
        <v>36.1</v>
      </c>
      <c r="H4" s="12">
        <v>32.9</v>
      </c>
      <c r="I4" s="12">
        <v>39.6</v>
      </c>
      <c r="J4" s="12">
        <v>33.5</v>
      </c>
      <c r="K4" s="12">
        <v>30.5</v>
      </c>
      <c r="L4" s="12">
        <v>38.4</v>
      </c>
      <c r="M4" s="12">
        <v>30</v>
      </c>
      <c r="N4" s="12">
        <v>37.1</v>
      </c>
      <c r="O4" s="14"/>
      <c r="P4" s="1"/>
      <c r="Q4" s="1"/>
      <c r="R4" s="3">
        <f aca="true" t="shared" si="1" ref="R4:R15">SUM(D4:Q4)</f>
        <v>394.3</v>
      </c>
      <c r="S4" s="3">
        <f aca="true" t="shared" si="2" ref="S4:S15">IF(C4="","",AVERAGE(R4/(C4*40)*100))</f>
        <v>89.61363636363636</v>
      </c>
    </row>
    <row r="5" spans="1:19" ht="15">
      <c r="A5" s="1">
        <v>2</v>
      </c>
      <c r="B5" s="1" t="s">
        <v>35</v>
      </c>
      <c r="C5" s="1">
        <f t="shared" si="0"/>
        <v>11</v>
      </c>
      <c r="D5" s="12">
        <v>31</v>
      </c>
      <c r="E5" s="12">
        <v>35.6</v>
      </c>
      <c r="F5" s="12">
        <v>35.1</v>
      </c>
      <c r="G5" s="12">
        <v>36.6</v>
      </c>
      <c r="H5" s="12">
        <v>30.5</v>
      </c>
      <c r="I5" s="12">
        <v>32.1</v>
      </c>
      <c r="J5" s="12">
        <v>39.2</v>
      </c>
      <c r="K5" s="23">
        <v>38.5</v>
      </c>
      <c r="L5" s="12">
        <v>35.8</v>
      </c>
      <c r="M5" s="12">
        <v>37.6</v>
      </c>
      <c r="N5" s="12">
        <v>37.3</v>
      </c>
      <c r="O5" s="13"/>
      <c r="P5" s="1"/>
      <c r="Q5" s="1"/>
      <c r="R5" s="3">
        <f t="shared" si="1"/>
        <v>389.3</v>
      </c>
      <c r="S5" s="3">
        <f t="shared" si="2"/>
        <v>88.47727272727272</v>
      </c>
    </row>
    <row r="6" spans="1:19" ht="15">
      <c r="A6" s="1">
        <v>3</v>
      </c>
      <c r="B6" s="1" t="s">
        <v>28</v>
      </c>
      <c r="C6" s="1">
        <f t="shared" si="0"/>
        <v>11</v>
      </c>
      <c r="D6" s="12">
        <v>39.2</v>
      </c>
      <c r="E6" s="12">
        <v>37.7</v>
      </c>
      <c r="F6" s="12">
        <v>33.7</v>
      </c>
      <c r="G6" s="12">
        <v>27.7</v>
      </c>
      <c r="H6" s="12">
        <v>30.2</v>
      </c>
      <c r="I6" s="12">
        <v>33.7</v>
      </c>
      <c r="J6" s="12">
        <v>38.8</v>
      </c>
      <c r="K6" s="12">
        <v>35.6</v>
      </c>
      <c r="L6" s="12">
        <v>38.4</v>
      </c>
      <c r="M6" s="12">
        <v>33.7</v>
      </c>
      <c r="N6" s="15">
        <v>34.2</v>
      </c>
      <c r="O6" s="13"/>
      <c r="P6" s="1"/>
      <c r="Q6" s="1"/>
      <c r="R6" s="3">
        <f t="shared" si="1"/>
        <v>382.9</v>
      </c>
      <c r="S6" s="3">
        <f t="shared" si="2"/>
        <v>87.02272727272727</v>
      </c>
    </row>
    <row r="7" spans="1:19" ht="15">
      <c r="A7" s="1">
        <v>4</v>
      </c>
      <c r="B7" s="1" t="s">
        <v>26</v>
      </c>
      <c r="C7" s="1">
        <f t="shared" si="0"/>
        <v>11</v>
      </c>
      <c r="D7" s="12">
        <v>34.7</v>
      </c>
      <c r="E7" s="12">
        <v>31.7</v>
      </c>
      <c r="F7" s="12">
        <v>31.8</v>
      </c>
      <c r="G7" s="12">
        <v>38.5</v>
      </c>
      <c r="H7" s="12">
        <v>35.5</v>
      </c>
      <c r="I7" s="12">
        <v>37.4</v>
      </c>
      <c r="J7" s="19">
        <v>30.1</v>
      </c>
      <c r="K7" s="12">
        <v>37.6</v>
      </c>
      <c r="L7" s="12">
        <v>37.5</v>
      </c>
      <c r="M7" s="12">
        <v>32.4</v>
      </c>
      <c r="N7" s="12">
        <v>35.6</v>
      </c>
      <c r="O7" s="13"/>
      <c r="P7" s="1"/>
      <c r="Q7" s="1"/>
      <c r="R7" s="3">
        <f t="shared" si="1"/>
        <v>382.8</v>
      </c>
      <c r="S7" s="3">
        <f t="shared" si="2"/>
        <v>87</v>
      </c>
    </row>
    <row r="8" spans="1:19" ht="15">
      <c r="A8" s="1">
        <v>5</v>
      </c>
      <c r="B8" s="1" t="s">
        <v>31</v>
      </c>
      <c r="C8" s="1">
        <f t="shared" si="0"/>
        <v>11</v>
      </c>
      <c r="D8" s="12">
        <v>38.8</v>
      </c>
      <c r="E8" s="12">
        <v>29.6</v>
      </c>
      <c r="F8" s="12">
        <v>36.3</v>
      </c>
      <c r="G8" s="12">
        <v>27.6</v>
      </c>
      <c r="H8" s="12">
        <v>39.2</v>
      </c>
      <c r="I8" s="12">
        <v>32.9</v>
      </c>
      <c r="J8" s="19">
        <v>29.5</v>
      </c>
      <c r="K8" s="12">
        <v>35</v>
      </c>
      <c r="L8" s="12">
        <v>35.8</v>
      </c>
      <c r="M8" s="12">
        <v>40</v>
      </c>
      <c r="N8" s="12">
        <v>36.2</v>
      </c>
      <c r="O8" s="13"/>
      <c r="P8" s="1"/>
      <c r="Q8" s="1"/>
      <c r="R8" s="3">
        <f t="shared" si="1"/>
        <v>380.9</v>
      </c>
      <c r="S8" s="3">
        <f t="shared" si="2"/>
        <v>86.56818181818181</v>
      </c>
    </row>
    <row r="9" spans="1:19" ht="15">
      <c r="A9" s="1">
        <v>6</v>
      </c>
      <c r="B9" s="1" t="s">
        <v>39</v>
      </c>
      <c r="C9" s="1">
        <f t="shared" si="0"/>
        <v>11</v>
      </c>
      <c r="D9" s="12">
        <v>31.8</v>
      </c>
      <c r="E9" s="12">
        <v>30.1</v>
      </c>
      <c r="F9" s="12">
        <v>37.5</v>
      </c>
      <c r="G9" s="12">
        <v>37.9</v>
      </c>
      <c r="H9" s="12">
        <v>33.4</v>
      </c>
      <c r="I9" s="12">
        <v>35.7</v>
      </c>
      <c r="J9" s="19">
        <v>35</v>
      </c>
      <c r="K9" s="3">
        <v>33.6</v>
      </c>
      <c r="L9" s="3">
        <v>32.9</v>
      </c>
      <c r="M9" s="3">
        <v>33.5</v>
      </c>
      <c r="N9" s="3">
        <v>35.2</v>
      </c>
      <c r="O9" s="1"/>
      <c r="P9" s="1"/>
      <c r="Q9" s="1"/>
      <c r="R9" s="3">
        <f t="shared" si="1"/>
        <v>376.6</v>
      </c>
      <c r="S9" s="3">
        <f t="shared" si="2"/>
        <v>85.5909090909091</v>
      </c>
    </row>
    <row r="10" spans="1:19" ht="15">
      <c r="A10" s="1">
        <v>7</v>
      </c>
      <c r="B10" s="1" t="s">
        <v>29</v>
      </c>
      <c r="C10" s="1">
        <f t="shared" si="0"/>
        <v>11</v>
      </c>
      <c r="D10" s="12">
        <v>34.5</v>
      </c>
      <c r="E10" s="12">
        <v>30</v>
      </c>
      <c r="F10" s="12">
        <v>36.6</v>
      </c>
      <c r="G10" s="12">
        <v>35.3</v>
      </c>
      <c r="H10" s="12">
        <v>36</v>
      </c>
      <c r="I10" s="12">
        <v>33.4</v>
      </c>
      <c r="J10" s="12">
        <v>36.4</v>
      </c>
      <c r="K10" s="12">
        <v>34.2</v>
      </c>
      <c r="L10" s="12">
        <v>37.2</v>
      </c>
      <c r="M10" s="12">
        <v>25</v>
      </c>
      <c r="N10" s="12">
        <v>37</v>
      </c>
      <c r="O10" s="13"/>
      <c r="P10" s="1"/>
      <c r="Q10" s="1"/>
      <c r="R10" s="3">
        <f t="shared" si="1"/>
        <v>375.59999999999997</v>
      </c>
      <c r="S10" s="3">
        <f t="shared" si="2"/>
        <v>85.36363636363635</v>
      </c>
    </row>
    <row r="11" spans="1:19" ht="15">
      <c r="A11" s="1">
        <v>8</v>
      </c>
      <c r="B11" s="1" t="s">
        <v>33</v>
      </c>
      <c r="C11" s="1">
        <f t="shared" si="0"/>
        <v>11</v>
      </c>
      <c r="D11" s="12">
        <v>32.4</v>
      </c>
      <c r="E11" s="12">
        <v>37.2</v>
      </c>
      <c r="F11" s="12">
        <v>37.6</v>
      </c>
      <c r="G11" s="12">
        <v>32.8</v>
      </c>
      <c r="H11" s="12">
        <v>32.5</v>
      </c>
      <c r="I11" s="12">
        <v>39.6</v>
      </c>
      <c r="J11" s="12">
        <v>34</v>
      </c>
      <c r="K11" s="23">
        <v>33.4</v>
      </c>
      <c r="L11" s="12">
        <v>29.8</v>
      </c>
      <c r="M11" s="12">
        <v>36.1</v>
      </c>
      <c r="N11" s="15">
        <v>30.3</v>
      </c>
      <c r="O11" s="13"/>
      <c r="P11" s="8"/>
      <c r="Q11" s="8"/>
      <c r="R11" s="4">
        <f t="shared" si="1"/>
        <v>375.70000000000005</v>
      </c>
      <c r="S11" s="3">
        <f t="shared" si="2"/>
        <v>85.38636363636365</v>
      </c>
    </row>
    <row r="12" spans="1:19" ht="15">
      <c r="A12" s="1">
        <v>9</v>
      </c>
      <c r="B12" s="1" t="s">
        <v>32</v>
      </c>
      <c r="C12" s="1">
        <f t="shared" si="0"/>
        <v>11</v>
      </c>
      <c r="D12" s="12">
        <v>32.1</v>
      </c>
      <c r="E12" s="12">
        <v>35.6</v>
      </c>
      <c r="F12" s="12">
        <v>32.6</v>
      </c>
      <c r="G12" s="12">
        <v>37</v>
      </c>
      <c r="H12" s="12">
        <v>33.6</v>
      </c>
      <c r="I12" s="12">
        <v>36.5</v>
      </c>
      <c r="J12" s="24">
        <v>31.9</v>
      </c>
      <c r="K12" s="12">
        <v>34.6</v>
      </c>
      <c r="L12" s="12">
        <v>29.7</v>
      </c>
      <c r="M12" s="12">
        <v>37.3</v>
      </c>
      <c r="N12" s="12">
        <v>33.8</v>
      </c>
      <c r="O12" s="16"/>
      <c r="P12" s="1"/>
      <c r="Q12" s="1"/>
      <c r="R12" s="3">
        <f t="shared" si="1"/>
        <v>374.70000000000005</v>
      </c>
      <c r="S12" s="3">
        <f t="shared" si="2"/>
        <v>85.15909090909092</v>
      </c>
    </row>
    <row r="13" spans="1:19" ht="15">
      <c r="A13" s="1">
        <v>10</v>
      </c>
      <c r="B13" s="1" t="s">
        <v>42</v>
      </c>
      <c r="C13" s="1">
        <f t="shared" si="0"/>
        <v>11</v>
      </c>
      <c r="D13" s="12">
        <v>35</v>
      </c>
      <c r="E13" s="12">
        <v>28.8</v>
      </c>
      <c r="F13" s="12">
        <v>37.5</v>
      </c>
      <c r="G13" s="12">
        <v>29</v>
      </c>
      <c r="H13" s="12">
        <v>37.1</v>
      </c>
      <c r="I13" s="12">
        <v>35.5</v>
      </c>
      <c r="J13" s="11">
        <v>33.9</v>
      </c>
      <c r="K13" s="12">
        <v>28.9</v>
      </c>
      <c r="L13" s="12">
        <v>29.3</v>
      </c>
      <c r="M13" s="12">
        <v>39.2</v>
      </c>
      <c r="N13" s="12">
        <v>35</v>
      </c>
      <c r="O13" s="13"/>
      <c r="P13" s="11"/>
      <c r="Q13" s="11"/>
      <c r="R13" s="3">
        <f t="shared" si="1"/>
        <v>369.2</v>
      </c>
      <c r="S13" s="3">
        <f t="shared" si="2"/>
        <v>83.9090909090909</v>
      </c>
    </row>
    <row r="14" spans="1:19" ht="15">
      <c r="A14" s="1">
        <v>11</v>
      </c>
      <c r="B14" s="1" t="s">
        <v>34</v>
      </c>
      <c r="C14" s="1">
        <f t="shared" si="0"/>
        <v>11</v>
      </c>
      <c r="D14" s="12">
        <v>36.6</v>
      </c>
      <c r="E14" s="12">
        <v>27.1</v>
      </c>
      <c r="F14" s="12">
        <v>27.4</v>
      </c>
      <c r="G14" s="12">
        <v>33.2</v>
      </c>
      <c r="H14" s="12">
        <v>30.4</v>
      </c>
      <c r="I14" s="12">
        <v>37.1</v>
      </c>
      <c r="J14" s="12">
        <v>37</v>
      </c>
      <c r="K14" s="12">
        <v>32.3</v>
      </c>
      <c r="L14" s="12">
        <v>33.9</v>
      </c>
      <c r="M14" s="12">
        <v>34.2</v>
      </c>
      <c r="N14" s="12">
        <v>40</v>
      </c>
      <c r="O14" s="13"/>
      <c r="P14" s="1"/>
      <c r="Q14" s="1"/>
      <c r="R14" s="3">
        <f t="shared" si="1"/>
        <v>369.19999999999993</v>
      </c>
      <c r="S14" s="3">
        <f t="shared" si="2"/>
        <v>83.90909090909089</v>
      </c>
    </row>
    <row r="15" spans="1:19" ht="15">
      <c r="A15" s="1">
        <v>12</v>
      </c>
      <c r="B15" s="1" t="s">
        <v>27</v>
      </c>
      <c r="C15" s="1">
        <f t="shared" si="0"/>
        <v>11</v>
      </c>
      <c r="D15" s="18">
        <v>32.8</v>
      </c>
      <c r="E15" s="12">
        <v>33.9</v>
      </c>
      <c r="F15" s="12">
        <v>30.1</v>
      </c>
      <c r="G15" s="12">
        <v>30.9</v>
      </c>
      <c r="H15" s="12">
        <v>32.4</v>
      </c>
      <c r="I15" s="12">
        <v>32.9</v>
      </c>
      <c r="J15" s="12">
        <v>33</v>
      </c>
      <c r="K15" s="12">
        <v>37.3</v>
      </c>
      <c r="L15" s="12">
        <v>36.4</v>
      </c>
      <c r="M15" s="12">
        <v>32.8</v>
      </c>
      <c r="N15" s="12">
        <v>32.7</v>
      </c>
      <c r="O15" s="13"/>
      <c r="P15" s="1"/>
      <c r="Q15" s="1"/>
      <c r="R15" s="3">
        <f t="shared" si="1"/>
        <v>365.2</v>
      </c>
      <c r="S15" s="3">
        <f t="shared" si="2"/>
        <v>83</v>
      </c>
    </row>
    <row r="16" spans="1:19" ht="1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3"/>
      <c r="S16" s="3"/>
    </row>
    <row r="17" spans="3:11" ht="15">
      <c r="C17" s="5"/>
      <c r="D17" s="5"/>
      <c r="E17" s="5"/>
      <c r="F17" s="5"/>
      <c r="G17" s="5"/>
      <c r="K17" s="17"/>
    </row>
    <row r="18" spans="2:15" ht="15">
      <c r="B18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9" ht="15">
      <c r="A19" s="1" t="s">
        <v>0</v>
      </c>
      <c r="B19" s="1" t="s">
        <v>1</v>
      </c>
      <c r="C19" s="1" t="s">
        <v>2</v>
      </c>
      <c r="D19" s="1" t="s">
        <v>13</v>
      </c>
      <c r="E19" s="13" t="s">
        <v>25</v>
      </c>
      <c r="F19" s="13" t="s">
        <v>14</v>
      </c>
      <c r="G19" s="13" t="s">
        <v>40</v>
      </c>
      <c r="H19" s="13" t="s">
        <v>15</v>
      </c>
      <c r="I19" s="13" t="s">
        <v>16</v>
      </c>
      <c r="J19" s="13" t="s">
        <v>43</v>
      </c>
      <c r="K19" s="13" t="s">
        <v>17</v>
      </c>
      <c r="L19" s="13" t="s">
        <v>18</v>
      </c>
      <c r="M19" s="13" t="s">
        <v>19</v>
      </c>
      <c r="N19" s="13" t="s">
        <v>38</v>
      </c>
      <c r="O19" s="13" t="s">
        <v>41</v>
      </c>
      <c r="P19" s="1"/>
      <c r="Q19" s="1" t="s">
        <v>9</v>
      </c>
      <c r="R19" s="1" t="s">
        <v>10</v>
      </c>
      <c r="S19" s="1" t="s">
        <v>11</v>
      </c>
    </row>
    <row r="20" spans="1:19" ht="15">
      <c r="A20" s="1">
        <v>1</v>
      </c>
      <c r="B20" s="1" t="s">
        <v>30</v>
      </c>
      <c r="C20" s="25">
        <f>SUM(22,-(COUNTIF(E20:O20,"")))</f>
        <v>22</v>
      </c>
      <c r="D20" s="12">
        <v>394.4</v>
      </c>
      <c r="E20" s="12">
        <v>31.2</v>
      </c>
      <c r="F20" s="12">
        <v>38.5</v>
      </c>
      <c r="G20" s="12">
        <v>38.8</v>
      </c>
      <c r="H20" s="12">
        <v>37.8</v>
      </c>
      <c r="I20" s="12">
        <v>39.5</v>
      </c>
      <c r="J20" s="12">
        <v>38</v>
      </c>
      <c r="K20" s="22">
        <v>32.9</v>
      </c>
      <c r="L20" s="12">
        <v>32</v>
      </c>
      <c r="M20" s="12">
        <v>40</v>
      </c>
      <c r="N20" s="12">
        <v>39.8</v>
      </c>
      <c r="O20" s="12">
        <v>29.1</v>
      </c>
      <c r="P20" s="13"/>
      <c r="Q20" s="1"/>
      <c r="R20" s="3">
        <f>SUM(D20:Q20)</f>
        <v>791.9999999999999</v>
      </c>
      <c r="S20" s="3">
        <f>AVERAGE(R20/(C20*40)*100)</f>
        <v>89.99999999999999</v>
      </c>
    </row>
    <row r="21" spans="1:19" ht="15">
      <c r="A21">
        <v>2</v>
      </c>
      <c r="B21" s="1" t="s">
        <v>26</v>
      </c>
      <c r="C21" s="25">
        <f>SUM(22,-(COUNTIF(E21:O21,"")))</f>
        <v>22</v>
      </c>
      <c r="D21" s="12">
        <v>382.8</v>
      </c>
      <c r="E21" s="12">
        <v>37</v>
      </c>
      <c r="F21" s="22">
        <v>37.6</v>
      </c>
      <c r="G21" s="12">
        <v>36.6</v>
      </c>
      <c r="H21" s="12">
        <v>37</v>
      </c>
      <c r="I21" s="12">
        <v>31.9</v>
      </c>
      <c r="J21" s="12">
        <v>33</v>
      </c>
      <c r="K21" s="12">
        <v>37.9</v>
      </c>
      <c r="L21" s="12">
        <v>36.6</v>
      </c>
      <c r="M21" s="12">
        <v>34.3</v>
      </c>
      <c r="N21" s="12">
        <v>38.6</v>
      </c>
      <c r="O21" s="21">
        <v>39.6</v>
      </c>
      <c r="P21" s="13"/>
      <c r="Q21" s="1"/>
      <c r="R21" s="3">
        <f>SUM(D21:Q21)</f>
        <v>782.9</v>
      </c>
      <c r="S21" s="3">
        <f>AVERAGE(R21/(C21*40)*100)</f>
        <v>88.9659090909091</v>
      </c>
    </row>
    <row r="22" spans="1:19" ht="15">
      <c r="A22" s="1">
        <v>3</v>
      </c>
      <c r="B22" s="1" t="s">
        <v>33</v>
      </c>
      <c r="C22" s="25">
        <f>SUM(22,-(COUNTIF(E22:O22,"")))</f>
        <v>22</v>
      </c>
      <c r="D22" s="12">
        <v>375.70000000000005</v>
      </c>
      <c r="E22" s="12">
        <v>38.5</v>
      </c>
      <c r="F22" s="12">
        <v>31.1</v>
      </c>
      <c r="G22" s="12">
        <v>30.5</v>
      </c>
      <c r="H22" s="12">
        <v>38.9</v>
      </c>
      <c r="I22" s="12">
        <v>32.6</v>
      </c>
      <c r="J22" s="12">
        <v>36.2</v>
      </c>
      <c r="K22" s="12">
        <v>37</v>
      </c>
      <c r="L22" s="23">
        <v>40</v>
      </c>
      <c r="M22" s="12">
        <v>40</v>
      </c>
      <c r="N22" s="15">
        <v>33.2</v>
      </c>
      <c r="O22" s="21">
        <v>34</v>
      </c>
      <c r="P22" s="13"/>
      <c r="Q22" s="1"/>
      <c r="R22" s="3">
        <f>SUM(D22:Q22)</f>
        <v>767.7000000000002</v>
      </c>
      <c r="S22" s="3">
        <f>AVERAGE(R22/(C22*40)*100)</f>
        <v>87.23863636363637</v>
      </c>
    </row>
    <row r="23" spans="1:19" ht="15">
      <c r="A23" s="1">
        <v>4</v>
      </c>
      <c r="B23" s="1" t="s">
        <v>28</v>
      </c>
      <c r="C23" s="25">
        <f>SUM(22,-(COUNTIF(E23:O23,"")))</f>
        <v>22</v>
      </c>
      <c r="D23" s="12">
        <v>382.9</v>
      </c>
      <c r="E23" s="12">
        <v>40</v>
      </c>
      <c r="F23" s="12">
        <v>37.2</v>
      </c>
      <c r="G23" s="12">
        <v>30.7</v>
      </c>
      <c r="H23" s="12">
        <v>30.2</v>
      </c>
      <c r="I23" s="12">
        <v>35.9</v>
      </c>
      <c r="J23" s="12">
        <v>36.9</v>
      </c>
      <c r="K23" s="12">
        <v>30.9</v>
      </c>
      <c r="L23" s="12">
        <v>37.3</v>
      </c>
      <c r="M23" s="12">
        <v>31.7</v>
      </c>
      <c r="N23" s="15">
        <v>38.4</v>
      </c>
      <c r="O23" s="12">
        <v>35.6</v>
      </c>
      <c r="P23" s="44"/>
      <c r="Q23" s="45"/>
      <c r="R23" s="3">
        <f>SUM(D23:Q23)</f>
        <v>767.6999999999999</v>
      </c>
      <c r="S23" s="3">
        <f>AVERAGE(R23/(C23*40)*100)</f>
        <v>87.23863636363636</v>
      </c>
    </row>
    <row r="24" spans="1:19" ht="15">
      <c r="A24" s="1">
        <v>5</v>
      </c>
      <c r="B24" s="1" t="s">
        <v>39</v>
      </c>
      <c r="C24" s="25">
        <f>SUM(22,-(COUNTIF(E24:O24,"")))</f>
        <v>22</v>
      </c>
      <c r="D24" s="12">
        <v>376.3</v>
      </c>
      <c r="E24" s="12">
        <v>33</v>
      </c>
      <c r="F24" s="12">
        <v>35.8</v>
      </c>
      <c r="G24" s="12">
        <v>33.6</v>
      </c>
      <c r="H24" s="12">
        <v>36.9</v>
      </c>
      <c r="I24" s="12">
        <v>34.5</v>
      </c>
      <c r="J24" s="12">
        <v>35.6</v>
      </c>
      <c r="K24" s="12">
        <v>35.8</v>
      </c>
      <c r="L24" s="12">
        <v>35.4</v>
      </c>
      <c r="M24" s="12">
        <v>33.4</v>
      </c>
      <c r="N24" s="12">
        <v>29.5</v>
      </c>
      <c r="O24" s="21">
        <v>39.2</v>
      </c>
      <c r="P24" s="13"/>
      <c r="Q24" s="1"/>
      <c r="R24" s="3">
        <f>SUM(D24:Q24)</f>
        <v>759</v>
      </c>
      <c r="S24" s="3">
        <f>AVERAGE(R24/(C24*40)*100)</f>
        <v>86.25</v>
      </c>
    </row>
    <row r="25" spans="1:19" ht="15">
      <c r="A25" s="1">
        <v>6</v>
      </c>
      <c r="B25" s="1" t="s">
        <v>42</v>
      </c>
      <c r="C25" s="25">
        <f>SUM(22,-(COUNTIF(E25:O25,"")))</f>
        <v>22</v>
      </c>
      <c r="D25" s="12">
        <v>369.2</v>
      </c>
      <c r="E25" s="12">
        <v>34.8</v>
      </c>
      <c r="F25" s="12">
        <v>36.8</v>
      </c>
      <c r="G25" s="12">
        <v>35.5</v>
      </c>
      <c r="H25" s="12">
        <v>35.7</v>
      </c>
      <c r="I25" s="12">
        <v>32.1</v>
      </c>
      <c r="J25" s="12">
        <v>35.8</v>
      </c>
      <c r="K25" s="12">
        <v>37.6</v>
      </c>
      <c r="L25" s="12">
        <v>36.8</v>
      </c>
      <c r="M25" s="12">
        <v>35.9</v>
      </c>
      <c r="N25" s="12">
        <v>35.2</v>
      </c>
      <c r="O25" s="26">
        <v>32.8</v>
      </c>
      <c r="P25" s="13"/>
      <c r="Q25" s="1"/>
      <c r="R25" s="3">
        <f>SUM(D25:Q25)</f>
        <v>758.1999999999999</v>
      </c>
      <c r="S25" s="3">
        <f>AVERAGE(R25/(C25*40)*100)</f>
        <v>86.15909090909089</v>
      </c>
    </row>
    <row r="26" spans="1:19" ht="15">
      <c r="A26" s="1">
        <v>7</v>
      </c>
      <c r="B26" s="1" t="s">
        <v>31</v>
      </c>
      <c r="C26" s="25">
        <f>SUM(22,-(COUNTIF(E26:O26,"")))</f>
        <v>22</v>
      </c>
      <c r="D26" s="12">
        <v>380.9</v>
      </c>
      <c r="E26" s="12">
        <v>39.6</v>
      </c>
      <c r="F26" s="12">
        <v>36.4</v>
      </c>
      <c r="G26" s="12">
        <v>40</v>
      </c>
      <c r="H26" s="12">
        <v>29.2</v>
      </c>
      <c r="I26" s="12">
        <v>40</v>
      </c>
      <c r="J26" s="12">
        <v>37.1</v>
      </c>
      <c r="K26" s="12">
        <v>34.4</v>
      </c>
      <c r="L26" s="12">
        <v>25.4</v>
      </c>
      <c r="M26" s="12">
        <v>33.2</v>
      </c>
      <c r="N26" s="12">
        <v>31.9</v>
      </c>
      <c r="O26" s="21">
        <v>29.1</v>
      </c>
      <c r="P26" s="13"/>
      <c r="Q26" s="1" t="s">
        <v>9</v>
      </c>
      <c r="R26" s="3">
        <f>SUM(D26:Q26)</f>
        <v>757.2</v>
      </c>
      <c r="S26" s="3">
        <f>AVERAGE(R26/(C26*40)*100)</f>
        <v>86.04545454545455</v>
      </c>
    </row>
    <row r="27" spans="1:19" ht="15">
      <c r="A27" s="1">
        <v>8</v>
      </c>
      <c r="B27" s="1" t="s">
        <v>32</v>
      </c>
      <c r="C27" s="25">
        <f>SUM(22,-(COUNTIF(E27:O27,"")))</f>
        <v>22</v>
      </c>
      <c r="D27" s="20">
        <v>375.40000000000003</v>
      </c>
      <c r="E27" s="12">
        <v>33.9</v>
      </c>
      <c r="F27" s="12">
        <v>31.3</v>
      </c>
      <c r="G27" s="12">
        <v>36.7</v>
      </c>
      <c r="H27" s="12">
        <v>35.3</v>
      </c>
      <c r="I27" s="12">
        <v>37.2</v>
      </c>
      <c r="J27" s="12">
        <v>31.5</v>
      </c>
      <c r="K27" s="22">
        <v>33.4</v>
      </c>
      <c r="L27" s="12">
        <v>37.6</v>
      </c>
      <c r="M27" s="12">
        <v>40</v>
      </c>
      <c r="N27" s="12">
        <v>31.5</v>
      </c>
      <c r="O27" s="12">
        <v>32.7</v>
      </c>
      <c r="P27" s="13"/>
      <c r="Q27" s="1" t="s">
        <v>9</v>
      </c>
      <c r="R27" s="3">
        <f>SUM(D27:Q27)</f>
        <v>756.5000000000001</v>
      </c>
      <c r="S27" s="3">
        <f>AVERAGE(R27/(C27*40)*100)</f>
        <v>85.9659090909091</v>
      </c>
    </row>
    <row r="28" spans="1:19" ht="15">
      <c r="A28" s="1">
        <v>9</v>
      </c>
      <c r="B28" s="1" t="s">
        <v>35</v>
      </c>
      <c r="C28" s="25">
        <f>SUM(22,-(COUNTIF(E28:O28,"")))</f>
        <v>22</v>
      </c>
      <c r="D28" s="12">
        <v>389.3</v>
      </c>
      <c r="E28" s="12">
        <v>34.8</v>
      </c>
      <c r="F28" s="12">
        <v>30.4</v>
      </c>
      <c r="G28" s="12">
        <v>40</v>
      </c>
      <c r="H28" s="12">
        <v>31</v>
      </c>
      <c r="I28" s="12">
        <v>37.6</v>
      </c>
      <c r="J28" s="12">
        <v>22.6</v>
      </c>
      <c r="K28" s="12">
        <v>35.1</v>
      </c>
      <c r="L28" s="23">
        <v>28.3</v>
      </c>
      <c r="M28" s="12">
        <v>40</v>
      </c>
      <c r="N28" s="12">
        <v>30.5</v>
      </c>
      <c r="O28" s="21">
        <v>33.5</v>
      </c>
      <c r="P28" s="13"/>
      <c r="Q28" s="1"/>
      <c r="R28" s="3">
        <f>SUM(D28:Q28)</f>
        <v>753.1</v>
      </c>
      <c r="S28" s="3">
        <f>AVERAGE(R28/(C28*40)*100)</f>
        <v>85.57954545454545</v>
      </c>
    </row>
    <row r="29" spans="1:19" ht="15">
      <c r="A29" s="1">
        <v>10</v>
      </c>
      <c r="B29" s="1" t="s">
        <v>27</v>
      </c>
      <c r="C29" s="25">
        <f>SUM(22,-(COUNTIF(E29:O29,"")))</f>
        <v>22</v>
      </c>
      <c r="D29" s="12">
        <v>366</v>
      </c>
      <c r="E29" s="12">
        <v>27.5</v>
      </c>
      <c r="F29" s="12">
        <v>38.5</v>
      </c>
      <c r="G29" s="12">
        <v>38.5</v>
      </c>
      <c r="H29" s="12">
        <v>37.6</v>
      </c>
      <c r="I29" s="12">
        <v>35.5</v>
      </c>
      <c r="J29" s="12">
        <v>34.8</v>
      </c>
      <c r="K29" s="12">
        <v>35.2</v>
      </c>
      <c r="L29" s="12">
        <v>38.9</v>
      </c>
      <c r="M29" s="12">
        <v>26.1</v>
      </c>
      <c r="N29" s="12">
        <v>30.9</v>
      </c>
      <c r="O29" s="21">
        <v>40</v>
      </c>
      <c r="P29" s="13"/>
      <c r="Q29" s="1"/>
      <c r="R29" s="3">
        <f>SUM(D29:Q29)</f>
        <v>749.5</v>
      </c>
      <c r="S29" s="3">
        <f>AVERAGE(R29/(C29*40)*100)</f>
        <v>85.17045454545455</v>
      </c>
    </row>
    <row r="30" spans="1:19" ht="15">
      <c r="A30" s="1">
        <v>11</v>
      </c>
      <c r="B30" s="1" t="s">
        <v>34</v>
      </c>
      <c r="C30" s="25">
        <f>SUM(22,-(COUNTIF(E30:O30,"")))</f>
        <v>22</v>
      </c>
      <c r="D30" s="12">
        <v>368.4</v>
      </c>
      <c r="E30" s="12">
        <v>33.9</v>
      </c>
      <c r="F30" s="12">
        <v>34.2</v>
      </c>
      <c r="G30" s="12">
        <v>37.3</v>
      </c>
      <c r="H30" s="12">
        <v>30.6</v>
      </c>
      <c r="I30" s="12">
        <v>25.5</v>
      </c>
      <c r="J30" s="12">
        <v>40</v>
      </c>
      <c r="K30" s="12">
        <v>39</v>
      </c>
      <c r="L30" s="12">
        <v>32.3</v>
      </c>
      <c r="M30" s="12">
        <v>26.6</v>
      </c>
      <c r="N30" s="12">
        <v>40</v>
      </c>
      <c r="O30" s="27">
        <v>36.7</v>
      </c>
      <c r="P30" s="1"/>
      <c r="Q30" s="1"/>
      <c r="R30" s="3">
        <f>SUM(D30:Q30)</f>
        <v>744.5</v>
      </c>
      <c r="S30" s="3">
        <f>AVERAGE(R30/(C30*40)*100)</f>
        <v>84.60227272727273</v>
      </c>
    </row>
    <row r="31" spans="1:19" ht="15.75" thickBot="1">
      <c r="A31" s="31">
        <v>12</v>
      </c>
      <c r="B31" s="31" t="s">
        <v>29</v>
      </c>
      <c r="C31" s="32">
        <f>SUM(22,-(COUNTIF(E31:O31,"")))</f>
        <v>22</v>
      </c>
      <c r="D31" s="33">
        <v>375.59999999999997</v>
      </c>
      <c r="E31" s="33">
        <v>27.2</v>
      </c>
      <c r="F31" s="33">
        <v>32.3</v>
      </c>
      <c r="G31" s="33">
        <v>34.9</v>
      </c>
      <c r="H31" s="33">
        <v>36.3</v>
      </c>
      <c r="I31" s="33">
        <v>38.2</v>
      </c>
      <c r="J31" s="33">
        <v>30.1</v>
      </c>
      <c r="K31" s="33">
        <v>30.3</v>
      </c>
      <c r="L31" s="33">
        <v>22.5</v>
      </c>
      <c r="M31" s="33">
        <v>30.1</v>
      </c>
      <c r="N31" s="33">
        <v>36.2</v>
      </c>
      <c r="O31" s="34">
        <v>34.7</v>
      </c>
      <c r="P31" s="35"/>
      <c r="Q31" s="31"/>
      <c r="R31" s="36">
        <f>SUM(D31:Q31)</f>
        <v>728.4000000000001</v>
      </c>
      <c r="S31" s="36">
        <f>AVERAGE(R31/(C31*40)*100)</f>
        <v>82.77272727272728</v>
      </c>
    </row>
    <row r="32" spans="1:19" ht="15">
      <c r="A32" s="28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  <c r="R32" s="29"/>
      <c r="S32" s="29"/>
    </row>
    <row r="33" spans="1:19" ht="15">
      <c r="A33" s="1"/>
      <c r="B33" s="1"/>
      <c r="C33" s="1"/>
      <c r="D33" s="3"/>
      <c r="E33" s="3" t="s">
        <v>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  <c r="Q33" s="1"/>
      <c r="R33" s="3"/>
      <c r="S33" s="3"/>
    </row>
    <row r="34" spans="1:19" ht="1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1"/>
      <c r="R34" s="3"/>
      <c r="S34" s="3"/>
    </row>
    <row r="35" ht="15">
      <c r="B35" s="6"/>
    </row>
    <row r="36" ht="15">
      <c r="B36" s="7"/>
    </row>
    <row r="37" spans="2:11" ht="15">
      <c r="B37" s="6"/>
      <c r="C37" s="9"/>
      <c r="D37" s="9"/>
      <c r="E37" s="9"/>
      <c r="F37" s="9"/>
      <c r="G37" s="9"/>
      <c r="H37" s="9"/>
      <c r="I37" s="9"/>
      <c r="J37" s="9"/>
      <c r="K37" s="9"/>
    </row>
    <row r="38" spans="2:11" ht="15">
      <c r="B38" s="6"/>
      <c r="C38" s="9"/>
      <c r="D38" s="9"/>
      <c r="E38" s="9"/>
      <c r="F38" s="9"/>
      <c r="G38" s="9"/>
      <c r="H38" s="9"/>
      <c r="I38" s="9"/>
      <c r="J38" s="9"/>
      <c r="K38" s="9"/>
    </row>
    <row r="39" spans="2:11" ht="15">
      <c r="B39" s="6"/>
      <c r="C39" s="9"/>
      <c r="D39" s="9"/>
      <c r="E39" s="9"/>
      <c r="F39" s="9"/>
      <c r="G39" s="9"/>
      <c r="H39" s="9"/>
      <c r="I39" s="9"/>
      <c r="J39" s="9"/>
      <c r="K39" s="9"/>
    </row>
    <row r="40" ht="15">
      <c r="B40" s="6"/>
    </row>
    <row r="41" spans="2:16" ht="15">
      <c r="B41" s="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15">
      <c r="B42" s="6"/>
    </row>
    <row r="43" ht="15">
      <c r="B43" s="6"/>
    </row>
    <row r="44" ht="15">
      <c r="B44" s="6"/>
    </row>
    <row r="45" ht="15">
      <c r="B45" s="6"/>
    </row>
  </sheetData>
  <sheetProtection selectLockedCells="1" selectUnlockedCells="1"/>
  <mergeCells count="3">
    <mergeCell ref="H1:J1"/>
    <mergeCell ref="L1:N1"/>
    <mergeCell ref="A1:E1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Lorx</dc:creator>
  <cp:keywords/>
  <dc:description/>
  <cp:lastModifiedBy>W Lorx</cp:lastModifiedBy>
  <cp:lastPrinted>2024-04-11T16:02:28Z</cp:lastPrinted>
  <dcterms:created xsi:type="dcterms:W3CDTF">2020-12-17T14:18:53Z</dcterms:created>
  <dcterms:modified xsi:type="dcterms:W3CDTF">2024-04-11T16:04:15Z</dcterms:modified>
  <cp:category/>
  <cp:version/>
  <cp:contentType/>
  <cp:contentStatus/>
</cp:coreProperties>
</file>